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charlie/Library/CloudStorage/Dropbox-FiCycle/Course Materials/Lesson Plans/Credit Score Project/jack draft files/"/>
    </mc:Choice>
  </mc:AlternateContent>
  <xr:revisionPtr revIDLastSave="0" documentId="13_ncr:1_{8B96AD28-8340-7C48-A44A-53A24A8AD63D}" xr6:coauthVersionLast="47" xr6:coauthVersionMax="47" xr10:uidLastSave="{00000000-0000-0000-0000-000000000000}"/>
  <bookViews>
    <workbookView xWindow="-200" yWindow="-20620" windowWidth="31100" windowHeight="19380" activeTab="3" xr2:uid="{904F178C-8FD2-4987-92E0-4C0C0155A42A}"/>
  </bookViews>
  <sheets>
    <sheet name="Data" sheetId="1" r:id="rId1"/>
    <sheet name="Compute Odds" sheetId="2" r:id="rId2"/>
    <sheet name="Compute Log Odds" sheetId="3" r:id="rId3"/>
    <sheet name="Log Odds to Scor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G37" i="5" s="1"/>
  <c r="H19" i="5"/>
  <c r="H20" i="5"/>
  <c r="H21" i="5"/>
  <c r="H22" i="5"/>
  <c r="H23" i="5"/>
  <c r="H24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9" i="5"/>
  <c r="F25" i="5"/>
  <c r="G25" i="5" s="1"/>
  <c r="H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H18" i="5" s="1"/>
  <c r="F17" i="5"/>
  <c r="G17" i="5" s="1"/>
  <c r="H17" i="5" s="1"/>
  <c r="F16" i="5"/>
  <c r="G16" i="5" s="1"/>
  <c r="H16" i="5" s="1"/>
  <c r="F15" i="5"/>
  <c r="G15" i="5" s="1"/>
  <c r="H15" i="5" s="1"/>
  <c r="F14" i="5"/>
  <c r="G14" i="5" s="1"/>
  <c r="H14" i="5" s="1"/>
  <c r="F13" i="5"/>
  <c r="G13" i="5" s="1"/>
  <c r="H13" i="5" s="1"/>
  <c r="F12" i="5"/>
  <c r="G12" i="5" s="1"/>
  <c r="H12" i="5" s="1"/>
  <c r="F11" i="5"/>
  <c r="G11" i="5" s="1"/>
  <c r="H11" i="5" s="1"/>
  <c r="F10" i="5"/>
  <c r="G10" i="5" s="1"/>
  <c r="H10" i="5" s="1"/>
  <c r="F9" i="5"/>
  <c r="G9" i="5" s="1"/>
  <c r="H9" i="5" s="1"/>
  <c r="I9" i="5"/>
  <c r="H37" i="5"/>
  <c r="H35" i="5"/>
</calcChain>
</file>

<file path=xl/sharedStrings.xml><?xml version="1.0" encoding="utf-8"?>
<sst xmlns="http://schemas.openxmlformats.org/spreadsheetml/2006/main" count="104" uniqueCount="40">
  <si>
    <t>501-520</t>
  </si>
  <si>
    <t>521-540</t>
  </si>
  <si>
    <t>541-560</t>
  </si>
  <si>
    <t>561-580</t>
  </si>
  <si>
    <t>581-600</t>
  </si>
  <si>
    <t>601-620</t>
  </si>
  <si>
    <t>621-640</t>
  </si>
  <si>
    <t>641-660</t>
  </si>
  <si>
    <t>661-680</t>
  </si>
  <si>
    <t>681-700</t>
  </si>
  <si>
    <t>701-720</t>
  </si>
  <si>
    <t>721-740</t>
  </si>
  <si>
    <t>741-760</t>
  </si>
  <si>
    <t>761-780</t>
  </si>
  <si>
    <t>781-800</t>
  </si>
  <si>
    <t>801-820</t>
  </si>
  <si>
    <t>821-850</t>
  </si>
  <si>
    <t>% of scoress</t>
  </si>
  <si>
    <t>CS range</t>
  </si>
  <si>
    <t>CS Data</t>
  </si>
  <si>
    <t>30+ Past Due</t>
  </si>
  <si>
    <t>Odds of making payments</t>
  </si>
  <si>
    <t>Log Odds</t>
  </si>
  <si>
    <t>midpoint</t>
  </si>
  <si>
    <t>a</t>
  </si>
  <si>
    <t>b</t>
  </si>
  <si>
    <t>Write an equation that transforms Log Odds to Score (use midpoint)</t>
  </si>
  <si>
    <t>model from log odds</t>
  </si>
  <si>
    <t>guess values</t>
  </si>
  <si>
    <t>How many points to double odds?</t>
  </si>
  <si>
    <t>For example at 610 odds are 6.1</t>
  </si>
  <si>
    <t>Exponentiate that number</t>
  </si>
  <si>
    <t>divide that number by b</t>
  </si>
  <si>
    <t>Is that number near 2?  Why?</t>
  </si>
  <si>
    <t>guess</t>
  </si>
  <si>
    <t>How many points to double odds</t>
  </si>
  <si>
    <t>Look between 570 and 790</t>
  </si>
  <si>
    <t xml:space="preserve"> at 650 odds are 12.2</t>
  </si>
  <si>
    <t>Log Odds (right axis)</t>
  </si>
  <si>
    <t>Credit Score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</si>
</sst>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0" borderId="0" xfId="0" applyNumberFormat="1"/>
    <xf numFmtId="0" fontId="0" fillId="3" borderId="0" xfId="0" applyFill="1"/>
    <xf numFmtId="1" fontId="0" fillId="3" borderId="0" xfId="0" applyNumberFormat="1" applyFill="1"/>
    <xf numFmtId="2" fontId="0" fillId="3" borderId="0" xfId="0" applyNumberFormat="1" applyFill="1"/>
    <xf numFmtId="166" fontId="0" fillId="3" borderId="0" xfId="0" applyNumberFormat="1" applyFill="1"/>
    <xf numFmtId="0" fontId="1" fillId="3" borderId="0" xfId="0" applyFont="1" applyFill="1"/>
    <xf numFmtId="0" fontId="2" fillId="0" borderId="0" xfId="0" applyFont="1"/>
    <xf numFmtId="164" fontId="0" fillId="4" borderId="0" xfId="0" applyNumberFormat="1" applyFill="1"/>
    <xf numFmtId="165" fontId="0" fillId="4" borderId="0" xfId="0" applyNumberForma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Vantage Score Mortgage</a:t>
            </a:r>
            <a:r>
              <a:rPr lang="en-US" baseline="0"/>
              <a:t> Payment Odds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'Log Odds to Score'!$E$8</c:f>
              <c:strCache>
                <c:ptCount val="1"/>
                <c:pt idx="0">
                  <c:v>% of scoress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'Log Odds to Score'!$C$9:$C$25</c:f>
              <c:numCache>
                <c:formatCode>General</c:formatCode>
                <c:ptCount val="17"/>
                <c:pt idx="0">
                  <c:v>510</c:v>
                </c:pt>
                <c:pt idx="1">
                  <c:v>530</c:v>
                </c:pt>
                <c:pt idx="2">
                  <c:v>550</c:v>
                </c:pt>
                <c:pt idx="3">
                  <c:v>570</c:v>
                </c:pt>
                <c:pt idx="4">
                  <c:v>590</c:v>
                </c:pt>
                <c:pt idx="5">
                  <c:v>610</c:v>
                </c:pt>
                <c:pt idx="6">
                  <c:v>630</c:v>
                </c:pt>
                <c:pt idx="7">
                  <c:v>650</c:v>
                </c:pt>
                <c:pt idx="8">
                  <c:v>670</c:v>
                </c:pt>
                <c:pt idx="9">
                  <c:v>690</c:v>
                </c:pt>
                <c:pt idx="10">
                  <c:v>710</c:v>
                </c:pt>
                <c:pt idx="11">
                  <c:v>730</c:v>
                </c:pt>
                <c:pt idx="12">
                  <c:v>750</c:v>
                </c:pt>
                <c:pt idx="13">
                  <c:v>770</c:v>
                </c:pt>
                <c:pt idx="14">
                  <c:v>790</c:v>
                </c:pt>
                <c:pt idx="15">
                  <c:v>810</c:v>
                </c:pt>
                <c:pt idx="16">
                  <c:v>840</c:v>
                </c:pt>
              </c:numCache>
            </c:numRef>
          </c:cat>
          <c:val>
            <c:numRef>
              <c:f>'Log Odds to Score'!$E$9:$E$25</c:f>
              <c:numCache>
                <c:formatCode>0.00%</c:formatCode>
                <c:ptCount val="17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8.9999999999999993E-3</c:v>
                </c:pt>
                <c:pt idx="5">
                  <c:v>1.7000000000000001E-2</c:v>
                </c:pt>
                <c:pt idx="6">
                  <c:v>2.8000000000000001E-2</c:v>
                </c:pt>
                <c:pt idx="7">
                  <c:v>4.1000000000000002E-2</c:v>
                </c:pt>
                <c:pt idx="8">
                  <c:v>4.8000000000000001E-2</c:v>
                </c:pt>
                <c:pt idx="9">
                  <c:v>6.6000000000000003E-2</c:v>
                </c:pt>
                <c:pt idx="10">
                  <c:v>0.08</c:v>
                </c:pt>
                <c:pt idx="11">
                  <c:v>7.9000000000000001E-2</c:v>
                </c:pt>
                <c:pt idx="12">
                  <c:v>7.3999999999999996E-2</c:v>
                </c:pt>
                <c:pt idx="13">
                  <c:v>9.1999999999999998E-2</c:v>
                </c:pt>
                <c:pt idx="14">
                  <c:v>0.16300000000000001</c:v>
                </c:pt>
                <c:pt idx="15">
                  <c:v>0.14000000000000001</c:v>
                </c:pt>
                <c:pt idx="16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A-4E51-937E-FD3E17A7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0758143"/>
        <c:axId val="1560751903"/>
      </c:barChart>
      <c:lineChart>
        <c:grouping val="standard"/>
        <c:varyColors val="0"/>
        <c:ser>
          <c:idx val="2"/>
          <c:order val="1"/>
          <c:tx>
            <c:strRef>
              <c:f>'Log Odds to Score'!$G$8</c:f>
              <c:strCache>
                <c:ptCount val="1"/>
                <c:pt idx="0">
                  <c:v>Log Odds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'Log Odds to Score'!$C$9:$C$25</c:f>
              <c:numCache>
                <c:formatCode>General</c:formatCode>
                <c:ptCount val="17"/>
                <c:pt idx="0">
                  <c:v>510</c:v>
                </c:pt>
                <c:pt idx="1">
                  <c:v>530</c:v>
                </c:pt>
                <c:pt idx="2">
                  <c:v>550</c:v>
                </c:pt>
                <c:pt idx="3">
                  <c:v>570</c:v>
                </c:pt>
                <c:pt idx="4">
                  <c:v>590</c:v>
                </c:pt>
                <c:pt idx="5">
                  <c:v>610</c:v>
                </c:pt>
                <c:pt idx="6">
                  <c:v>630</c:v>
                </c:pt>
                <c:pt idx="7">
                  <c:v>650</c:v>
                </c:pt>
                <c:pt idx="8">
                  <c:v>670</c:v>
                </c:pt>
                <c:pt idx="9">
                  <c:v>690</c:v>
                </c:pt>
                <c:pt idx="10">
                  <c:v>710</c:v>
                </c:pt>
                <c:pt idx="11">
                  <c:v>730</c:v>
                </c:pt>
                <c:pt idx="12">
                  <c:v>750</c:v>
                </c:pt>
                <c:pt idx="13">
                  <c:v>770</c:v>
                </c:pt>
                <c:pt idx="14">
                  <c:v>790</c:v>
                </c:pt>
                <c:pt idx="15">
                  <c:v>810</c:v>
                </c:pt>
                <c:pt idx="16">
                  <c:v>840</c:v>
                </c:pt>
              </c:numCache>
            </c:numRef>
          </c:cat>
          <c:val>
            <c:numRef>
              <c:f>'Log Odds to Score'!$G$9:$G$25</c:f>
              <c:numCache>
                <c:formatCode>0.0000</c:formatCode>
                <c:ptCount val="17"/>
                <c:pt idx="0">
                  <c:v>0.56236682130731264</c:v>
                </c:pt>
                <c:pt idx="1">
                  <c:v>0.6499535713186706</c:v>
                </c:pt>
                <c:pt idx="2">
                  <c:v>1.056389658245763</c:v>
                </c:pt>
                <c:pt idx="3">
                  <c:v>1.2026732589838505</c:v>
                </c:pt>
                <c:pt idx="4">
                  <c:v>1.496152942018582</c:v>
                </c:pt>
                <c:pt idx="5">
                  <c:v>1.8152899666382489</c:v>
                </c:pt>
                <c:pt idx="6">
                  <c:v>2.1535495138335579</c:v>
                </c:pt>
                <c:pt idx="7">
                  <c:v>2.497978731355353</c:v>
                </c:pt>
                <c:pt idx="8">
                  <c:v>2.7515353130419489</c:v>
                </c:pt>
                <c:pt idx="9">
                  <c:v>3.0785682791331399</c:v>
                </c:pt>
                <c:pt idx="10">
                  <c:v>3.4760986898352733</c:v>
                </c:pt>
                <c:pt idx="11">
                  <c:v>3.8420092048070873</c:v>
                </c:pt>
                <c:pt idx="12">
                  <c:v>4.2545990249873764</c:v>
                </c:pt>
                <c:pt idx="13">
                  <c:v>4.5951198501345898</c:v>
                </c:pt>
                <c:pt idx="14">
                  <c:v>4.9548205149898594</c:v>
                </c:pt>
                <c:pt idx="15">
                  <c:v>5.1099777374285189</c:v>
                </c:pt>
                <c:pt idx="16">
                  <c:v>5.5174528964647074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A-4E51-937E-FD3E17A7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61983"/>
        <c:axId val="1560746143"/>
      </c:lineChart>
      <c:catAx>
        <c:axId val="156076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746143"/>
        <c:crosses val="autoZero"/>
        <c:auto val="1"/>
        <c:lblAlgn val="ctr"/>
        <c:lblOffset val="100"/>
        <c:noMultiLvlLbl val="0"/>
      </c:catAx>
      <c:valAx>
        <c:axId val="156074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761983"/>
        <c:crosses val="autoZero"/>
        <c:crossBetween val="between"/>
      </c:valAx>
      <c:valAx>
        <c:axId val="1560751903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758143"/>
        <c:crosses val="max"/>
        <c:crossBetween val="between"/>
      </c:valAx>
      <c:catAx>
        <c:axId val="1560758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51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 Odds to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Odds to Score'!$C$8</c:f>
              <c:strCache>
                <c:ptCount val="1"/>
                <c:pt idx="0">
                  <c:v>midpoint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'Log Odds to Score'!$B$9:$B$25</c:f>
              <c:strCache>
                <c:ptCount val="17"/>
                <c:pt idx="0">
                  <c:v>501-520</c:v>
                </c:pt>
                <c:pt idx="1">
                  <c:v>521-540</c:v>
                </c:pt>
                <c:pt idx="2">
                  <c:v>541-560</c:v>
                </c:pt>
                <c:pt idx="3">
                  <c:v>561-580</c:v>
                </c:pt>
                <c:pt idx="4">
                  <c:v>581-600</c:v>
                </c:pt>
                <c:pt idx="5">
                  <c:v>601-620</c:v>
                </c:pt>
                <c:pt idx="6">
                  <c:v>621-640</c:v>
                </c:pt>
                <c:pt idx="7">
                  <c:v>641-660</c:v>
                </c:pt>
                <c:pt idx="8">
                  <c:v>661-680</c:v>
                </c:pt>
                <c:pt idx="9">
                  <c:v>681-700</c:v>
                </c:pt>
                <c:pt idx="10">
                  <c:v>701-720</c:v>
                </c:pt>
                <c:pt idx="11">
                  <c:v>721-740</c:v>
                </c:pt>
                <c:pt idx="12">
                  <c:v>741-760</c:v>
                </c:pt>
                <c:pt idx="13">
                  <c:v>761-780</c:v>
                </c:pt>
                <c:pt idx="14">
                  <c:v>781-800</c:v>
                </c:pt>
                <c:pt idx="15">
                  <c:v>801-820</c:v>
                </c:pt>
                <c:pt idx="16">
                  <c:v>821-850</c:v>
                </c:pt>
              </c:strCache>
            </c:strRef>
          </c:cat>
          <c:val>
            <c:numRef>
              <c:f>'Log Odds to Score'!$C$9:$C$25</c:f>
              <c:numCache>
                <c:formatCode>General</c:formatCode>
                <c:ptCount val="17"/>
                <c:pt idx="0">
                  <c:v>510</c:v>
                </c:pt>
                <c:pt idx="1">
                  <c:v>530</c:v>
                </c:pt>
                <c:pt idx="2">
                  <c:v>550</c:v>
                </c:pt>
                <c:pt idx="3">
                  <c:v>570</c:v>
                </c:pt>
                <c:pt idx="4">
                  <c:v>590</c:v>
                </c:pt>
                <c:pt idx="5">
                  <c:v>610</c:v>
                </c:pt>
                <c:pt idx="6">
                  <c:v>630</c:v>
                </c:pt>
                <c:pt idx="7">
                  <c:v>650</c:v>
                </c:pt>
                <c:pt idx="8">
                  <c:v>670</c:v>
                </c:pt>
                <c:pt idx="9">
                  <c:v>690</c:v>
                </c:pt>
                <c:pt idx="10">
                  <c:v>710</c:v>
                </c:pt>
                <c:pt idx="11">
                  <c:v>730</c:v>
                </c:pt>
                <c:pt idx="12">
                  <c:v>750</c:v>
                </c:pt>
                <c:pt idx="13">
                  <c:v>770</c:v>
                </c:pt>
                <c:pt idx="14">
                  <c:v>790</c:v>
                </c:pt>
                <c:pt idx="15">
                  <c:v>810</c:v>
                </c:pt>
                <c:pt idx="16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5-4C68-89E8-E37423BC51C5}"/>
            </c:ext>
          </c:extLst>
        </c:ser>
        <c:ser>
          <c:idx val="5"/>
          <c:order val="2"/>
          <c:tx>
            <c:strRef>
              <c:f>'Log Odds to Score'!$H$8</c:f>
              <c:strCache>
                <c:ptCount val="1"/>
                <c:pt idx="0">
                  <c:v>model from log odds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'Log Odds to Score'!$B$9:$B$25</c:f>
              <c:strCache>
                <c:ptCount val="17"/>
                <c:pt idx="0">
                  <c:v>501-520</c:v>
                </c:pt>
                <c:pt idx="1">
                  <c:v>521-540</c:v>
                </c:pt>
                <c:pt idx="2">
                  <c:v>541-560</c:v>
                </c:pt>
                <c:pt idx="3">
                  <c:v>561-580</c:v>
                </c:pt>
                <c:pt idx="4">
                  <c:v>581-600</c:v>
                </c:pt>
                <c:pt idx="5">
                  <c:v>601-620</c:v>
                </c:pt>
                <c:pt idx="6">
                  <c:v>621-640</c:v>
                </c:pt>
                <c:pt idx="7">
                  <c:v>641-660</c:v>
                </c:pt>
                <c:pt idx="8">
                  <c:v>661-680</c:v>
                </c:pt>
                <c:pt idx="9">
                  <c:v>681-700</c:v>
                </c:pt>
                <c:pt idx="10">
                  <c:v>701-720</c:v>
                </c:pt>
                <c:pt idx="11">
                  <c:v>721-740</c:v>
                </c:pt>
                <c:pt idx="12">
                  <c:v>741-760</c:v>
                </c:pt>
                <c:pt idx="13">
                  <c:v>761-780</c:v>
                </c:pt>
                <c:pt idx="14">
                  <c:v>781-800</c:v>
                </c:pt>
                <c:pt idx="15">
                  <c:v>801-820</c:v>
                </c:pt>
                <c:pt idx="16">
                  <c:v>821-850</c:v>
                </c:pt>
              </c:strCache>
            </c:strRef>
          </c:cat>
          <c:val>
            <c:numRef>
              <c:f>'Log Odds to Score'!$H$9:$H$25</c:f>
              <c:numCache>
                <c:formatCode>0</c:formatCode>
                <c:ptCount val="17"/>
                <c:pt idx="0">
                  <c:v>480.93017517190219</c:v>
                </c:pt>
                <c:pt idx="1">
                  <c:v>485.74744642252688</c:v>
                </c:pt>
                <c:pt idx="2">
                  <c:v>508.101431203517</c:v>
                </c:pt>
                <c:pt idx="3">
                  <c:v>516.14702924411176</c:v>
                </c:pt>
                <c:pt idx="4">
                  <c:v>532.288411811022</c:v>
                </c:pt>
                <c:pt idx="5">
                  <c:v>549.84094816510367</c:v>
                </c:pt>
                <c:pt idx="6">
                  <c:v>568.44522326084564</c:v>
                </c:pt>
                <c:pt idx="7">
                  <c:v>587.38883022454445</c:v>
                </c:pt>
                <c:pt idx="8">
                  <c:v>601.33444221730724</c:v>
                </c:pt>
                <c:pt idx="9">
                  <c:v>619.32125535232274</c:v>
                </c:pt>
                <c:pt idx="10">
                  <c:v>641.18542794094003</c:v>
                </c:pt>
                <c:pt idx="11">
                  <c:v>661.3105062643898</c:v>
                </c:pt>
                <c:pt idx="12">
                  <c:v>684.00294637430568</c:v>
                </c:pt>
                <c:pt idx="13">
                  <c:v>702.73159175740238</c:v>
                </c:pt>
                <c:pt idx="14">
                  <c:v>722.51512832444223</c:v>
                </c:pt>
                <c:pt idx="15">
                  <c:v>731.04877555856854</c:v>
                </c:pt>
                <c:pt idx="16">
                  <c:v>753.45990930555888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95-4C68-89E8-E37423BC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310655"/>
        <c:axId val="1926309695"/>
      </c:lineChart>
      <c:lineChart>
        <c:grouping val="standard"/>
        <c:varyColors val="0"/>
        <c:ser>
          <c:idx val="4"/>
          <c:order val="1"/>
          <c:tx>
            <c:strRef>
              <c:f>'Log Odds to Score'!$G$8</c:f>
              <c:strCache>
                <c:ptCount val="1"/>
                <c:pt idx="0">
                  <c:v>Log Odds (right axis)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'Log Odds to Score'!$B$9:$B$25</c:f>
              <c:strCache>
                <c:ptCount val="17"/>
                <c:pt idx="0">
                  <c:v>501-520</c:v>
                </c:pt>
                <c:pt idx="1">
                  <c:v>521-540</c:v>
                </c:pt>
                <c:pt idx="2">
                  <c:v>541-560</c:v>
                </c:pt>
                <c:pt idx="3">
                  <c:v>561-580</c:v>
                </c:pt>
                <c:pt idx="4">
                  <c:v>581-600</c:v>
                </c:pt>
                <c:pt idx="5">
                  <c:v>601-620</c:v>
                </c:pt>
                <c:pt idx="6">
                  <c:v>621-640</c:v>
                </c:pt>
                <c:pt idx="7">
                  <c:v>641-660</c:v>
                </c:pt>
                <c:pt idx="8">
                  <c:v>661-680</c:v>
                </c:pt>
                <c:pt idx="9">
                  <c:v>681-700</c:v>
                </c:pt>
                <c:pt idx="10">
                  <c:v>701-720</c:v>
                </c:pt>
                <c:pt idx="11">
                  <c:v>721-740</c:v>
                </c:pt>
                <c:pt idx="12">
                  <c:v>741-760</c:v>
                </c:pt>
                <c:pt idx="13">
                  <c:v>761-780</c:v>
                </c:pt>
                <c:pt idx="14">
                  <c:v>781-800</c:v>
                </c:pt>
                <c:pt idx="15">
                  <c:v>801-820</c:v>
                </c:pt>
                <c:pt idx="16">
                  <c:v>821-850</c:v>
                </c:pt>
              </c:strCache>
            </c:strRef>
          </c:cat>
          <c:val>
            <c:numRef>
              <c:f>'Log Odds to Score'!$G$9:$G$25</c:f>
              <c:numCache>
                <c:formatCode>0.0000</c:formatCode>
                <c:ptCount val="17"/>
                <c:pt idx="0">
                  <c:v>0.56236682130731264</c:v>
                </c:pt>
                <c:pt idx="1">
                  <c:v>0.6499535713186706</c:v>
                </c:pt>
                <c:pt idx="2">
                  <c:v>1.056389658245763</c:v>
                </c:pt>
                <c:pt idx="3">
                  <c:v>1.2026732589838505</c:v>
                </c:pt>
                <c:pt idx="4">
                  <c:v>1.496152942018582</c:v>
                </c:pt>
                <c:pt idx="5">
                  <c:v>1.8152899666382489</c:v>
                </c:pt>
                <c:pt idx="6">
                  <c:v>2.1535495138335579</c:v>
                </c:pt>
                <c:pt idx="7">
                  <c:v>2.497978731355353</c:v>
                </c:pt>
                <c:pt idx="8">
                  <c:v>2.7515353130419489</c:v>
                </c:pt>
                <c:pt idx="9">
                  <c:v>3.0785682791331399</c:v>
                </c:pt>
                <c:pt idx="10">
                  <c:v>3.4760986898352733</c:v>
                </c:pt>
                <c:pt idx="11">
                  <c:v>3.8420092048070873</c:v>
                </c:pt>
                <c:pt idx="12">
                  <c:v>4.2545990249873764</c:v>
                </c:pt>
                <c:pt idx="13">
                  <c:v>4.5951198501345898</c:v>
                </c:pt>
                <c:pt idx="14">
                  <c:v>4.9548205149898594</c:v>
                </c:pt>
                <c:pt idx="15">
                  <c:v>5.1099777374285189</c:v>
                </c:pt>
                <c:pt idx="16">
                  <c:v>5.5174528964647074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5-4C68-89E8-E37423BC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923983"/>
        <c:axId val="792921583"/>
      </c:lineChart>
      <c:catAx>
        <c:axId val="192631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309695"/>
        <c:crosses val="autoZero"/>
        <c:auto val="1"/>
        <c:lblAlgn val="ctr"/>
        <c:lblOffset val="100"/>
        <c:noMultiLvlLbl val="0"/>
      </c:catAx>
      <c:valAx>
        <c:axId val="1926309695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310655"/>
        <c:crosses val="autoZero"/>
        <c:crossBetween val="between"/>
      </c:valAx>
      <c:valAx>
        <c:axId val="792921583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923983"/>
        <c:crosses val="max"/>
        <c:crossBetween val="between"/>
      </c:valAx>
      <c:catAx>
        <c:axId val="7929239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29215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564354</xdr:colOff>
      <xdr:row>17</xdr:row>
      <xdr:rowOff>123823</xdr:rowOff>
    </xdr:from>
    <xdr:to>
      <xdr:col>18</xdr:col>
      <xdr:colOff>300035</xdr:colOff>
      <xdr:row>35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C3DF29-3538-4226-8BCB-D086E1A87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550068</xdr:colOff>
      <xdr:row>1</xdr:row>
      <xdr:rowOff>138111</xdr:rowOff>
    </xdr:from>
    <xdr:to>
      <xdr:col>17</xdr:col>
      <xdr:colOff>588168</xdr:colOff>
      <xdr:row>16</xdr:row>
      <xdr:rowOff>166686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9CA132-EE23-C5EA-9252-BC788764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5670-B3E3-4D5D-8E90-A55C6BE32495}">
  <dimension ref="A1:G21"/>
  <sheetViews>
    <sheetView zoomScale="135" zoomScaleNormal="130" workbookViewId="0">
      <selection activeCell="F9" sqref="F9"/>
    </sheetView>
  </sheetViews>
  <sheetFormatPr baseColWidth="10" defaultColWidth="8.83203125" defaultRowHeight="15" x14ac:dyDescent="0.2"/>
  <cols>
    <col min="3" max="3" width="10.5" customWidth="1"/>
    <col min="4" max="4" width="9.33203125" customWidth="1"/>
  </cols>
  <sheetData>
    <row r="1" spans="1:7" x14ac:dyDescent="0.2">
      <c r="A1" s="11" t="s">
        <v>39</v>
      </c>
    </row>
    <row r="3" spans="1:7" x14ac:dyDescent="0.2">
      <c r="A3" s="11" t="s">
        <v>18</v>
      </c>
      <c r="B3" s="11" t="s">
        <v>20</v>
      </c>
      <c r="C3" s="11" t="s">
        <v>17</v>
      </c>
    </row>
    <row r="4" spans="1:7" x14ac:dyDescent="0.2">
      <c r="A4" t="s">
        <v>0</v>
      </c>
      <c r="B4" s="1">
        <v>0.36299999999999999</v>
      </c>
      <c r="C4" s="1">
        <v>1E-3</v>
      </c>
      <c r="D4" s="2"/>
      <c r="G4" s="1"/>
    </row>
    <row r="5" spans="1:7" x14ac:dyDescent="0.2">
      <c r="A5" t="s">
        <v>1</v>
      </c>
      <c r="B5" s="1">
        <v>0.34300000000000003</v>
      </c>
      <c r="C5" s="1">
        <v>2E-3</v>
      </c>
      <c r="D5" s="2"/>
      <c r="G5" s="1"/>
    </row>
    <row r="6" spans="1:7" x14ac:dyDescent="0.2">
      <c r="A6" t="s">
        <v>2</v>
      </c>
      <c r="B6" s="1">
        <v>0.25800000000000001</v>
      </c>
      <c r="C6" s="1">
        <v>3.0000000000000001E-3</v>
      </c>
      <c r="D6" s="2"/>
      <c r="G6" s="1"/>
    </row>
    <row r="7" spans="1:7" x14ac:dyDescent="0.2">
      <c r="A7" t="s">
        <v>3</v>
      </c>
      <c r="B7" s="1">
        <v>0.23100000000000001</v>
      </c>
      <c r="C7" s="1">
        <v>5.0000000000000001E-3</v>
      </c>
      <c r="D7" s="2"/>
      <c r="G7" s="1"/>
    </row>
    <row r="8" spans="1:7" x14ac:dyDescent="0.2">
      <c r="A8" t="s">
        <v>4</v>
      </c>
      <c r="B8" s="1">
        <v>0.183</v>
      </c>
      <c r="C8" s="1">
        <v>8.9999999999999993E-3</v>
      </c>
      <c r="D8" s="2"/>
      <c r="G8" s="1"/>
    </row>
    <row r="9" spans="1:7" x14ac:dyDescent="0.2">
      <c r="A9" t="s">
        <v>5</v>
      </c>
      <c r="B9" s="1">
        <v>0.14000000000000001</v>
      </c>
      <c r="C9" s="1">
        <v>1.7000000000000001E-2</v>
      </c>
      <c r="D9" s="2"/>
      <c r="G9" s="1"/>
    </row>
    <row r="10" spans="1:7" x14ac:dyDescent="0.2">
      <c r="A10" t="s">
        <v>6</v>
      </c>
      <c r="B10" s="1">
        <v>0.104</v>
      </c>
      <c r="C10" s="1">
        <v>2.8000000000000001E-2</v>
      </c>
      <c r="D10" s="2"/>
      <c r="G10" s="1"/>
    </row>
    <row r="11" spans="1:7" x14ac:dyDescent="0.2">
      <c r="A11" t="s">
        <v>7</v>
      </c>
      <c r="B11" s="1">
        <v>7.5999999999999998E-2</v>
      </c>
      <c r="C11" s="1">
        <v>4.1000000000000002E-2</v>
      </c>
      <c r="D11" s="2"/>
      <c r="G11" s="1"/>
    </row>
    <row r="12" spans="1:7" x14ac:dyDescent="0.2">
      <c r="A12" t="s">
        <v>8</v>
      </c>
      <c r="B12" s="1">
        <v>0.06</v>
      </c>
      <c r="C12" s="1">
        <v>4.8000000000000001E-2</v>
      </c>
      <c r="D12" s="2"/>
      <c r="G12" s="1"/>
    </row>
    <row r="13" spans="1:7" x14ac:dyDescent="0.2">
      <c r="A13" t="s">
        <v>9</v>
      </c>
      <c r="B13" s="1">
        <v>4.3999999999999997E-2</v>
      </c>
      <c r="C13" s="1">
        <v>6.6000000000000003E-2</v>
      </c>
      <c r="D13" s="2"/>
      <c r="G13" s="1"/>
    </row>
    <row r="14" spans="1:7" x14ac:dyDescent="0.2">
      <c r="A14" t="s">
        <v>10</v>
      </c>
      <c r="B14" s="1">
        <v>0.03</v>
      </c>
      <c r="C14" s="1">
        <v>0.08</v>
      </c>
      <c r="D14" s="2"/>
      <c r="G14" s="1"/>
    </row>
    <row r="15" spans="1:7" x14ac:dyDescent="0.2">
      <c r="A15" t="s">
        <v>11</v>
      </c>
      <c r="B15" s="1">
        <v>2.1000000000000001E-2</v>
      </c>
      <c r="C15" s="1">
        <v>7.9000000000000001E-2</v>
      </c>
      <c r="D15" s="2"/>
      <c r="G15" s="1"/>
    </row>
    <row r="16" spans="1:7" x14ac:dyDescent="0.2">
      <c r="A16" t="s">
        <v>12</v>
      </c>
      <c r="B16" s="1">
        <v>1.4E-2</v>
      </c>
      <c r="C16" s="1">
        <v>7.3999999999999996E-2</v>
      </c>
      <c r="D16" s="2"/>
      <c r="G16" s="1"/>
    </row>
    <row r="17" spans="1:7" x14ac:dyDescent="0.2">
      <c r="A17" t="s">
        <v>13</v>
      </c>
      <c r="B17" s="1">
        <v>0.01</v>
      </c>
      <c r="C17" s="1">
        <v>9.1999999999999998E-2</v>
      </c>
      <c r="D17" s="2"/>
      <c r="G17" s="1"/>
    </row>
    <row r="18" spans="1:7" x14ac:dyDescent="0.2">
      <c r="A18" t="s">
        <v>14</v>
      </c>
      <c r="B18" s="1">
        <v>7.0000000000000001E-3</v>
      </c>
      <c r="C18" s="1">
        <v>0.16300000000000001</v>
      </c>
      <c r="D18" s="2"/>
      <c r="G18" s="1"/>
    </row>
    <row r="19" spans="1:7" x14ac:dyDescent="0.2">
      <c r="A19" t="s">
        <v>15</v>
      </c>
      <c r="B19" s="1">
        <v>6.0000000000000001E-3</v>
      </c>
      <c r="C19" s="1">
        <v>0.14000000000000001</v>
      </c>
      <c r="D19" s="2"/>
      <c r="G19" s="1"/>
    </row>
    <row r="20" spans="1:7" x14ac:dyDescent="0.2">
      <c r="A20" t="s">
        <v>16</v>
      </c>
      <c r="B20" s="1">
        <v>4.0000000000000001E-3</v>
      </c>
      <c r="C20" s="1">
        <v>0.14899999999999999</v>
      </c>
      <c r="D20" s="2"/>
      <c r="G20" s="1"/>
    </row>
    <row r="21" spans="1:7" x14ac:dyDescent="0.2">
      <c r="B21" s="1"/>
      <c r="C21" s="1"/>
      <c r="G2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7432-FE06-4DB9-AE10-F3D1B1D0A73E}">
  <sheetPr>
    <tabColor theme="7" tint="0.79998168889431442"/>
  </sheetPr>
  <dimension ref="A1:G22"/>
  <sheetViews>
    <sheetView zoomScaleNormal="100" workbookViewId="0">
      <selection activeCell="F8" sqref="F8"/>
    </sheetView>
  </sheetViews>
  <sheetFormatPr baseColWidth="10" defaultColWidth="8.83203125" defaultRowHeight="15" x14ac:dyDescent="0.2"/>
  <cols>
    <col min="3" max="3" width="10.5" customWidth="1"/>
    <col min="4" max="4" width="9.33203125" customWidth="1"/>
  </cols>
  <sheetData>
    <row r="1" spans="1:7" x14ac:dyDescent="0.2">
      <c r="A1" t="s">
        <v>19</v>
      </c>
    </row>
    <row r="4" spans="1:7" x14ac:dyDescent="0.2">
      <c r="A4" s="11" t="s">
        <v>18</v>
      </c>
      <c r="B4" s="11" t="s">
        <v>20</v>
      </c>
      <c r="C4" s="11" t="s">
        <v>17</v>
      </c>
      <c r="D4" s="14" t="s">
        <v>21</v>
      </c>
      <c r="E4" s="11"/>
    </row>
    <row r="5" spans="1:7" x14ac:dyDescent="0.2">
      <c r="A5" t="s">
        <v>0</v>
      </c>
      <c r="B5" s="1">
        <v>0.36299999999999999</v>
      </c>
      <c r="C5" s="1">
        <v>1E-3</v>
      </c>
      <c r="D5" s="12"/>
      <c r="G5" s="1"/>
    </row>
    <row r="6" spans="1:7" x14ac:dyDescent="0.2">
      <c r="A6" t="s">
        <v>1</v>
      </c>
      <c r="B6" s="1">
        <v>0.34300000000000003</v>
      </c>
      <c r="C6" s="1">
        <v>2E-3</v>
      </c>
      <c r="D6" s="12"/>
      <c r="G6" s="1"/>
    </row>
    <row r="7" spans="1:7" x14ac:dyDescent="0.2">
      <c r="A7" t="s">
        <v>2</v>
      </c>
      <c r="B7" s="1">
        <v>0.25800000000000001</v>
      </c>
      <c r="C7" s="1">
        <v>3.0000000000000001E-3</v>
      </c>
      <c r="D7" s="12"/>
      <c r="G7" s="1"/>
    </row>
    <row r="8" spans="1:7" x14ac:dyDescent="0.2">
      <c r="A8" t="s">
        <v>3</v>
      </c>
      <c r="B8" s="1">
        <v>0.23100000000000001</v>
      </c>
      <c r="C8" s="1">
        <v>5.0000000000000001E-3</v>
      </c>
      <c r="D8" s="12"/>
      <c r="G8" s="1"/>
    </row>
    <row r="9" spans="1:7" x14ac:dyDescent="0.2">
      <c r="A9" t="s">
        <v>4</v>
      </c>
      <c r="B9" s="1">
        <v>0.183</v>
      </c>
      <c r="C9" s="1">
        <v>8.9999999999999993E-3</v>
      </c>
      <c r="D9" s="12"/>
      <c r="G9" s="1"/>
    </row>
    <row r="10" spans="1:7" x14ac:dyDescent="0.2">
      <c r="A10" t="s">
        <v>5</v>
      </c>
      <c r="B10" s="1">
        <v>0.14000000000000001</v>
      </c>
      <c r="C10" s="1">
        <v>1.7000000000000001E-2</v>
      </c>
      <c r="D10" s="12"/>
      <c r="G10" s="1"/>
    </row>
    <row r="11" spans="1:7" x14ac:dyDescent="0.2">
      <c r="A11" t="s">
        <v>6</v>
      </c>
      <c r="B11" s="1">
        <v>0.104</v>
      </c>
      <c r="C11" s="1">
        <v>2.8000000000000001E-2</v>
      </c>
      <c r="D11" s="12"/>
      <c r="G11" s="1"/>
    </row>
    <row r="12" spans="1:7" x14ac:dyDescent="0.2">
      <c r="A12" t="s">
        <v>7</v>
      </c>
      <c r="B12" s="1">
        <v>7.5999999999999998E-2</v>
      </c>
      <c r="C12" s="1">
        <v>4.1000000000000002E-2</v>
      </c>
      <c r="D12" s="12"/>
      <c r="G12" s="1"/>
    </row>
    <row r="13" spans="1:7" x14ac:dyDescent="0.2">
      <c r="A13" t="s">
        <v>8</v>
      </c>
      <c r="B13" s="1">
        <v>0.06</v>
      </c>
      <c r="C13" s="1">
        <v>4.8000000000000001E-2</v>
      </c>
      <c r="D13" s="12"/>
      <c r="G13" s="1"/>
    </row>
    <row r="14" spans="1:7" x14ac:dyDescent="0.2">
      <c r="A14" t="s">
        <v>9</v>
      </c>
      <c r="B14" s="1">
        <v>4.3999999999999997E-2</v>
      </c>
      <c r="C14" s="1">
        <v>6.6000000000000003E-2</v>
      </c>
      <c r="D14" s="12"/>
      <c r="G14" s="1"/>
    </row>
    <row r="15" spans="1:7" x14ac:dyDescent="0.2">
      <c r="A15" t="s">
        <v>10</v>
      </c>
      <c r="B15" s="1">
        <v>0.03</v>
      </c>
      <c r="C15" s="1">
        <v>0.08</v>
      </c>
      <c r="D15" s="12"/>
      <c r="G15" s="1"/>
    </row>
    <row r="16" spans="1:7" x14ac:dyDescent="0.2">
      <c r="A16" t="s">
        <v>11</v>
      </c>
      <c r="B16" s="1">
        <v>2.1000000000000001E-2</v>
      </c>
      <c r="C16" s="1">
        <v>7.9000000000000001E-2</v>
      </c>
      <c r="D16" s="12"/>
      <c r="G16" s="1"/>
    </row>
    <row r="17" spans="1:7" x14ac:dyDescent="0.2">
      <c r="A17" t="s">
        <v>12</v>
      </c>
      <c r="B17" s="1">
        <v>1.4E-2</v>
      </c>
      <c r="C17" s="1">
        <v>7.3999999999999996E-2</v>
      </c>
      <c r="D17" s="12"/>
      <c r="G17" s="1"/>
    </row>
    <row r="18" spans="1:7" x14ac:dyDescent="0.2">
      <c r="A18" t="s">
        <v>13</v>
      </c>
      <c r="B18" s="1">
        <v>0.01</v>
      </c>
      <c r="C18" s="1">
        <v>9.1999999999999998E-2</v>
      </c>
      <c r="D18" s="12"/>
      <c r="G18" s="1"/>
    </row>
    <row r="19" spans="1:7" x14ac:dyDescent="0.2">
      <c r="A19" t="s">
        <v>14</v>
      </c>
      <c r="B19" s="1">
        <v>7.0000000000000001E-3</v>
      </c>
      <c r="C19" s="1">
        <v>0.16300000000000001</v>
      </c>
      <c r="D19" s="12"/>
      <c r="G19" s="1"/>
    </row>
    <row r="20" spans="1:7" x14ac:dyDescent="0.2">
      <c r="A20" t="s">
        <v>15</v>
      </c>
      <c r="B20" s="1">
        <v>6.0000000000000001E-3</v>
      </c>
      <c r="C20" s="1">
        <v>0.14000000000000001</v>
      </c>
      <c r="D20" s="12"/>
      <c r="G20" s="1"/>
    </row>
    <row r="21" spans="1:7" x14ac:dyDescent="0.2">
      <c r="A21" t="s">
        <v>16</v>
      </c>
      <c r="B21" s="1">
        <v>4.0000000000000001E-3</v>
      </c>
      <c r="C21" s="1">
        <v>0.14899999999999999</v>
      </c>
      <c r="D21" s="12"/>
      <c r="G21" s="1"/>
    </row>
    <row r="22" spans="1:7" x14ac:dyDescent="0.2">
      <c r="B22" s="1"/>
      <c r="C22" s="1"/>
      <c r="G2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94E-BCD2-49C1-964B-194AD395FBEE}">
  <sheetPr>
    <tabColor theme="9" tint="0.59999389629810485"/>
  </sheetPr>
  <dimension ref="B2:H23"/>
  <sheetViews>
    <sheetView zoomScaleNormal="100" workbookViewId="0">
      <selection activeCell="D15" sqref="D15"/>
    </sheetView>
  </sheetViews>
  <sheetFormatPr baseColWidth="10" defaultColWidth="8.83203125" defaultRowHeight="15" x14ac:dyDescent="0.2"/>
  <cols>
    <col min="4" max="4" width="10.5" customWidth="1"/>
    <col min="5" max="5" width="9.33203125" customWidth="1"/>
  </cols>
  <sheetData>
    <row r="2" spans="2:8" x14ac:dyDescent="0.2">
      <c r="B2" t="s">
        <v>19</v>
      </c>
    </row>
    <row r="5" spans="2:8" x14ac:dyDescent="0.2">
      <c r="B5" t="s">
        <v>18</v>
      </c>
      <c r="C5" t="s">
        <v>20</v>
      </c>
      <c r="D5" t="s">
        <v>17</v>
      </c>
      <c r="E5" s="3" t="s">
        <v>21</v>
      </c>
      <c r="F5" t="s">
        <v>22</v>
      </c>
    </row>
    <row r="6" spans="2:8" x14ac:dyDescent="0.2">
      <c r="B6" t="s">
        <v>0</v>
      </c>
      <c r="C6" s="1">
        <v>0.36299999999999999</v>
      </c>
      <c r="D6" s="1">
        <v>1E-3</v>
      </c>
      <c r="E6" s="12"/>
      <c r="F6" s="13"/>
      <c r="H6" s="1"/>
    </row>
    <row r="7" spans="2:8" x14ac:dyDescent="0.2">
      <c r="B7" t="s">
        <v>1</v>
      </c>
      <c r="C7" s="1">
        <v>0.34300000000000003</v>
      </c>
      <c r="D7" s="1">
        <v>2E-3</v>
      </c>
      <c r="E7" s="12"/>
      <c r="F7" s="13"/>
      <c r="H7" s="1"/>
    </row>
    <row r="8" spans="2:8" x14ac:dyDescent="0.2">
      <c r="B8" t="s">
        <v>2</v>
      </c>
      <c r="C8" s="1">
        <v>0.25800000000000001</v>
      </c>
      <c r="D8" s="1">
        <v>3.0000000000000001E-3</v>
      </c>
      <c r="E8" s="12"/>
      <c r="F8" s="13"/>
      <c r="H8" s="1"/>
    </row>
    <row r="9" spans="2:8" x14ac:dyDescent="0.2">
      <c r="B9" t="s">
        <v>3</v>
      </c>
      <c r="C9" s="1">
        <v>0.23100000000000001</v>
      </c>
      <c r="D9" s="1">
        <v>5.0000000000000001E-3</v>
      </c>
      <c r="E9" s="12"/>
      <c r="F9" s="13"/>
      <c r="H9" s="1"/>
    </row>
    <row r="10" spans="2:8" x14ac:dyDescent="0.2">
      <c r="B10" t="s">
        <v>4</v>
      </c>
      <c r="C10" s="1">
        <v>0.183</v>
      </c>
      <c r="D10" s="1">
        <v>8.9999999999999993E-3</v>
      </c>
      <c r="E10" s="12"/>
      <c r="F10" s="13"/>
      <c r="H10" s="1"/>
    </row>
    <row r="11" spans="2:8" x14ac:dyDescent="0.2">
      <c r="B11" t="s">
        <v>5</v>
      </c>
      <c r="C11" s="1">
        <v>0.14000000000000001</v>
      </c>
      <c r="D11" s="1">
        <v>1.7000000000000001E-2</v>
      </c>
      <c r="E11" s="12"/>
      <c r="F11" s="13"/>
      <c r="H11" s="1"/>
    </row>
    <row r="12" spans="2:8" x14ac:dyDescent="0.2">
      <c r="B12" t="s">
        <v>6</v>
      </c>
      <c r="C12" s="1">
        <v>0.104</v>
      </c>
      <c r="D12" s="1">
        <v>2.8000000000000001E-2</v>
      </c>
      <c r="E12" s="12"/>
      <c r="F12" s="13"/>
      <c r="H12" s="1"/>
    </row>
    <row r="13" spans="2:8" x14ac:dyDescent="0.2">
      <c r="B13" t="s">
        <v>7</v>
      </c>
      <c r="C13" s="1">
        <v>7.5999999999999998E-2</v>
      </c>
      <c r="D13" s="1">
        <v>4.1000000000000002E-2</v>
      </c>
      <c r="E13" s="12"/>
      <c r="F13" s="13"/>
      <c r="H13" s="1"/>
    </row>
    <row r="14" spans="2:8" x14ac:dyDescent="0.2">
      <c r="B14" t="s">
        <v>8</v>
      </c>
      <c r="C14" s="1">
        <v>0.06</v>
      </c>
      <c r="D14" s="1">
        <v>4.8000000000000001E-2</v>
      </c>
      <c r="E14" s="12"/>
      <c r="F14" s="13"/>
      <c r="H14" s="1"/>
    </row>
    <row r="15" spans="2:8" x14ac:dyDescent="0.2">
      <c r="B15" t="s">
        <v>9</v>
      </c>
      <c r="C15" s="1">
        <v>4.3999999999999997E-2</v>
      </c>
      <c r="D15" s="1">
        <v>6.6000000000000003E-2</v>
      </c>
      <c r="E15" s="12"/>
      <c r="F15" s="13"/>
      <c r="H15" s="1"/>
    </row>
    <row r="16" spans="2:8" x14ac:dyDescent="0.2">
      <c r="B16" t="s">
        <v>10</v>
      </c>
      <c r="C16" s="1">
        <v>0.03</v>
      </c>
      <c r="D16" s="1">
        <v>0.08</v>
      </c>
      <c r="E16" s="12"/>
      <c r="F16" s="13"/>
      <c r="H16" s="1"/>
    </row>
    <row r="17" spans="2:8" x14ac:dyDescent="0.2">
      <c r="B17" t="s">
        <v>11</v>
      </c>
      <c r="C17" s="1">
        <v>2.1000000000000001E-2</v>
      </c>
      <c r="D17" s="1">
        <v>7.9000000000000001E-2</v>
      </c>
      <c r="E17" s="12"/>
      <c r="F17" s="13"/>
      <c r="H17" s="1"/>
    </row>
    <row r="18" spans="2:8" x14ac:dyDescent="0.2">
      <c r="B18" t="s">
        <v>12</v>
      </c>
      <c r="C18" s="1">
        <v>1.4E-2</v>
      </c>
      <c r="D18" s="1">
        <v>7.3999999999999996E-2</v>
      </c>
      <c r="E18" s="12"/>
      <c r="F18" s="13"/>
      <c r="H18" s="1"/>
    </row>
    <row r="19" spans="2:8" x14ac:dyDescent="0.2">
      <c r="B19" t="s">
        <v>13</v>
      </c>
      <c r="C19" s="1">
        <v>0.01</v>
      </c>
      <c r="D19" s="1">
        <v>9.1999999999999998E-2</v>
      </c>
      <c r="E19" s="12"/>
      <c r="F19" s="13"/>
      <c r="H19" s="1"/>
    </row>
    <row r="20" spans="2:8" x14ac:dyDescent="0.2">
      <c r="B20" t="s">
        <v>14</v>
      </c>
      <c r="C20" s="1">
        <v>7.0000000000000001E-3</v>
      </c>
      <c r="D20" s="1">
        <v>0.16300000000000001</v>
      </c>
      <c r="E20" s="12"/>
      <c r="F20" s="13"/>
      <c r="H20" s="1"/>
    </row>
    <row r="21" spans="2:8" x14ac:dyDescent="0.2">
      <c r="B21" t="s">
        <v>15</v>
      </c>
      <c r="C21" s="1">
        <v>6.0000000000000001E-3</v>
      </c>
      <c r="D21" s="1">
        <v>0.14000000000000001</v>
      </c>
      <c r="E21" s="12"/>
      <c r="F21" s="13"/>
      <c r="H21" s="1"/>
    </row>
    <row r="22" spans="2:8" x14ac:dyDescent="0.2">
      <c r="B22" t="s">
        <v>16</v>
      </c>
      <c r="C22" s="1">
        <v>4.0000000000000001E-3</v>
      </c>
      <c r="D22" s="1">
        <v>0.14899999999999999</v>
      </c>
      <c r="E22" s="12"/>
      <c r="F22" s="13"/>
      <c r="H22" s="1"/>
    </row>
    <row r="23" spans="2:8" x14ac:dyDescent="0.2">
      <c r="C23" s="1"/>
      <c r="D23" s="1"/>
      <c r="H2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E7D7-6221-40C6-A443-64CCDA04C1FC}">
  <sheetPr>
    <tabColor theme="8" tint="0.79998168889431442"/>
  </sheetPr>
  <dimension ref="B2:I39"/>
  <sheetViews>
    <sheetView tabSelected="1" zoomScaleNormal="100" workbookViewId="0">
      <selection activeCell="H10" sqref="H10"/>
    </sheetView>
  </sheetViews>
  <sheetFormatPr baseColWidth="10" defaultColWidth="8.83203125" defaultRowHeight="15" x14ac:dyDescent="0.2"/>
  <cols>
    <col min="5" max="5" width="10.5" customWidth="1"/>
    <col min="6" max="6" width="9.33203125" customWidth="1"/>
  </cols>
  <sheetData>
    <row r="2" spans="2:9" x14ac:dyDescent="0.2">
      <c r="B2" t="s">
        <v>19</v>
      </c>
      <c r="D2" s="6" t="s">
        <v>26</v>
      </c>
      <c r="E2" s="6"/>
      <c r="F2" s="6"/>
      <c r="G2" s="6"/>
      <c r="H2" s="6"/>
    </row>
    <row r="3" spans="2:9" x14ac:dyDescent="0.2">
      <c r="D3" t="s">
        <v>35</v>
      </c>
    </row>
    <row r="5" spans="2:9" x14ac:dyDescent="0.2">
      <c r="G5" t="s">
        <v>24</v>
      </c>
      <c r="H5" s="6">
        <v>450</v>
      </c>
      <c r="I5" t="s">
        <v>28</v>
      </c>
    </row>
    <row r="6" spans="2:9" x14ac:dyDescent="0.2">
      <c r="G6" t="s">
        <v>25</v>
      </c>
      <c r="H6" s="6">
        <v>55</v>
      </c>
    </row>
    <row r="7" spans="2:9" x14ac:dyDescent="0.2">
      <c r="B7" t="s">
        <v>18</v>
      </c>
    </row>
    <row r="8" spans="2:9" x14ac:dyDescent="0.2">
      <c r="C8" t="s">
        <v>23</v>
      </c>
      <c r="D8" t="s">
        <v>20</v>
      </c>
      <c r="E8" t="s">
        <v>17</v>
      </c>
      <c r="F8" s="3" t="s">
        <v>21</v>
      </c>
      <c r="G8" t="s">
        <v>38</v>
      </c>
      <c r="H8" t="s">
        <v>27</v>
      </c>
    </row>
    <row r="9" spans="2:9" x14ac:dyDescent="0.2">
      <c r="B9" t="s">
        <v>0</v>
      </c>
      <c r="C9">
        <f>RIGHT(B9,3)-10</f>
        <v>510</v>
      </c>
      <c r="D9" s="1">
        <v>0.36299999999999999</v>
      </c>
      <c r="E9" s="1">
        <v>1E-3</v>
      </c>
      <c r="F9" s="4">
        <f>(1-D9)/D9</f>
        <v>1.7548209366391185</v>
      </c>
      <c r="G9" s="5">
        <f>LN(F9)</f>
        <v>0.56236682130731264</v>
      </c>
      <c r="H9" s="7">
        <f>$H$5+$H$6*G9</f>
        <v>480.93017517190219</v>
      </c>
      <c r="I9" s="1" t="str">
        <f ca="1">_xlfn.FORMULATEXT(H9)</f>
        <v>=$H$5+$H$6*G9</v>
      </c>
    </row>
    <row r="10" spans="2:9" x14ac:dyDescent="0.2">
      <c r="B10" t="s">
        <v>1</v>
      </c>
      <c r="C10">
        <f t="shared" ref="C10:C25" si="0">RIGHT(B10,3)-10</f>
        <v>530</v>
      </c>
      <c r="D10" s="1">
        <v>0.34300000000000003</v>
      </c>
      <c r="E10" s="1">
        <v>2E-3</v>
      </c>
      <c r="F10" s="4">
        <f t="shared" ref="F10:F25" si="1">(1-D10)/D10</f>
        <v>1.9154518950437318</v>
      </c>
      <c r="G10" s="5">
        <f t="shared" ref="G10:G25" si="2">LN(F10)</f>
        <v>0.6499535713186706</v>
      </c>
      <c r="H10" s="7">
        <f t="shared" ref="H10:H25" si="3">$H$5+$H$6*G10</f>
        <v>485.74744642252688</v>
      </c>
      <c r="I10" s="1"/>
    </row>
    <row r="11" spans="2:9" x14ac:dyDescent="0.2">
      <c r="B11" t="s">
        <v>2</v>
      </c>
      <c r="C11">
        <f t="shared" si="0"/>
        <v>550</v>
      </c>
      <c r="D11" s="1">
        <v>0.25800000000000001</v>
      </c>
      <c r="E11" s="1">
        <v>3.0000000000000001E-3</v>
      </c>
      <c r="F11" s="4">
        <f t="shared" si="1"/>
        <v>2.8759689922480618</v>
      </c>
      <c r="G11" s="5">
        <f t="shared" si="2"/>
        <v>1.056389658245763</v>
      </c>
      <c r="H11" s="7">
        <f t="shared" si="3"/>
        <v>508.101431203517</v>
      </c>
      <c r="I11" s="1"/>
    </row>
    <row r="12" spans="2:9" x14ac:dyDescent="0.2">
      <c r="B12" t="s">
        <v>3</v>
      </c>
      <c r="C12">
        <f t="shared" si="0"/>
        <v>570</v>
      </c>
      <c r="D12" s="1">
        <v>0.23100000000000001</v>
      </c>
      <c r="E12" s="1">
        <v>5.0000000000000001E-3</v>
      </c>
      <c r="F12" s="4">
        <f t="shared" si="1"/>
        <v>3.329004329004329</v>
      </c>
      <c r="G12" s="5">
        <f t="shared" si="2"/>
        <v>1.2026732589838505</v>
      </c>
      <c r="H12" s="7">
        <f t="shared" si="3"/>
        <v>516.14702924411176</v>
      </c>
      <c r="I12" s="1"/>
    </row>
    <row r="13" spans="2:9" x14ac:dyDescent="0.2">
      <c r="B13" t="s">
        <v>4</v>
      </c>
      <c r="C13">
        <f t="shared" si="0"/>
        <v>590</v>
      </c>
      <c r="D13" s="1">
        <v>0.183</v>
      </c>
      <c r="E13" s="1">
        <v>8.9999999999999993E-3</v>
      </c>
      <c r="F13" s="4">
        <f t="shared" si="1"/>
        <v>4.4644808743169397</v>
      </c>
      <c r="G13" s="5">
        <f t="shared" si="2"/>
        <v>1.496152942018582</v>
      </c>
      <c r="H13" s="7">
        <f t="shared" si="3"/>
        <v>532.288411811022</v>
      </c>
      <c r="I13" s="1"/>
    </row>
    <row r="14" spans="2:9" x14ac:dyDescent="0.2">
      <c r="B14" t="s">
        <v>5</v>
      </c>
      <c r="C14">
        <f t="shared" si="0"/>
        <v>610</v>
      </c>
      <c r="D14" s="1">
        <v>0.14000000000000001</v>
      </c>
      <c r="E14" s="1">
        <v>1.7000000000000001E-2</v>
      </c>
      <c r="F14" s="4">
        <f t="shared" si="1"/>
        <v>6.1428571428571423</v>
      </c>
      <c r="G14" s="5">
        <f t="shared" si="2"/>
        <v>1.8152899666382489</v>
      </c>
      <c r="H14" s="7">
        <f t="shared" si="3"/>
        <v>549.84094816510367</v>
      </c>
      <c r="I14" s="1"/>
    </row>
    <row r="15" spans="2:9" x14ac:dyDescent="0.2">
      <c r="B15" t="s">
        <v>6</v>
      </c>
      <c r="C15">
        <f t="shared" si="0"/>
        <v>630</v>
      </c>
      <c r="D15" s="1">
        <v>0.104</v>
      </c>
      <c r="E15" s="1">
        <v>2.8000000000000001E-2</v>
      </c>
      <c r="F15" s="4">
        <f t="shared" si="1"/>
        <v>8.6153846153846168</v>
      </c>
      <c r="G15" s="5">
        <f t="shared" si="2"/>
        <v>2.1535495138335579</v>
      </c>
      <c r="H15" s="7">
        <f t="shared" si="3"/>
        <v>568.44522326084564</v>
      </c>
      <c r="I15" s="1"/>
    </row>
    <row r="16" spans="2:9" x14ac:dyDescent="0.2">
      <c r="B16" t="s">
        <v>7</v>
      </c>
      <c r="C16">
        <f t="shared" si="0"/>
        <v>650</v>
      </c>
      <c r="D16" s="1">
        <v>7.5999999999999998E-2</v>
      </c>
      <c r="E16" s="1">
        <v>4.1000000000000002E-2</v>
      </c>
      <c r="F16" s="4">
        <f t="shared" si="1"/>
        <v>12.157894736842106</v>
      </c>
      <c r="G16" s="5">
        <f t="shared" si="2"/>
        <v>2.497978731355353</v>
      </c>
      <c r="H16" s="7">
        <f t="shared" si="3"/>
        <v>587.38883022454445</v>
      </c>
      <c r="I16" s="1"/>
    </row>
    <row r="17" spans="2:9" x14ac:dyDescent="0.2">
      <c r="B17" t="s">
        <v>8</v>
      </c>
      <c r="C17">
        <f t="shared" si="0"/>
        <v>670</v>
      </c>
      <c r="D17" s="1">
        <v>0.06</v>
      </c>
      <c r="E17" s="1">
        <v>4.8000000000000001E-2</v>
      </c>
      <c r="F17" s="4">
        <f t="shared" si="1"/>
        <v>15.666666666666666</v>
      </c>
      <c r="G17" s="5">
        <f t="shared" si="2"/>
        <v>2.7515353130419489</v>
      </c>
      <c r="H17" s="7">
        <f t="shared" si="3"/>
        <v>601.33444221730724</v>
      </c>
      <c r="I17" s="1"/>
    </row>
    <row r="18" spans="2:9" x14ac:dyDescent="0.2">
      <c r="B18" t="s">
        <v>9</v>
      </c>
      <c r="C18">
        <f t="shared" si="0"/>
        <v>690</v>
      </c>
      <c r="D18" s="1">
        <v>4.3999999999999997E-2</v>
      </c>
      <c r="E18" s="1">
        <v>6.6000000000000003E-2</v>
      </c>
      <c r="F18" s="4">
        <f t="shared" si="1"/>
        <v>21.727272727272727</v>
      </c>
      <c r="G18" s="5">
        <f t="shared" si="2"/>
        <v>3.0785682791331399</v>
      </c>
      <c r="H18" s="7">
        <f t="shared" si="3"/>
        <v>619.32125535232274</v>
      </c>
      <c r="I18" s="1"/>
    </row>
    <row r="19" spans="2:9" x14ac:dyDescent="0.2">
      <c r="B19" t="s">
        <v>10</v>
      </c>
      <c r="C19">
        <f t="shared" si="0"/>
        <v>710</v>
      </c>
      <c r="D19" s="1">
        <v>0.03</v>
      </c>
      <c r="E19" s="1">
        <v>0.08</v>
      </c>
      <c r="F19" s="4">
        <f t="shared" si="1"/>
        <v>32.333333333333336</v>
      </c>
      <c r="G19" s="5">
        <f t="shared" si="2"/>
        <v>3.4760986898352733</v>
      </c>
      <c r="H19" s="7">
        <f t="shared" si="3"/>
        <v>641.18542794094003</v>
      </c>
      <c r="I19" s="1"/>
    </row>
    <row r="20" spans="2:9" x14ac:dyDescent="0.2">
      <c r="B20" t="s">
        <v>11</v>
      </c>
      <c r="C20">
        <f t="shared" si="0"/>
        <v>730</v>
      </c>
      <c r="D20" s="1">
        <v>2.1000000000000001E-2</v>
      </c>
      <c r="E20" s="1">
        <v>7.9000000000000001E-2</v>
      </c>
      <c r="F20" s="4">
        <f t="shared" si="1"/>
        <v>46.619047619047613</v>
      </c>
      <c r="G20" s="5">
        <f t="shared" si="2"/>
        <v>3.8420092048070873</v>
      </c>
      <c r="H20" s="7">
        <f t="shared" si="3"/>
        <v>661.3105062643898</v>
      </c>
      <c r="I20" s="1"/>
    </row>
    <row r="21" spans="2:9" x14ac:dyDescent="0.2">
      <c r="B21" t="s">
        <v>12</v>
      </c>
      <c r="C21">
        <f t="shared" si="0"/>
        <v>750</v>
      </c>
      <c r="D21" s="1">
        <v>1.4E-2</v>
      </c>
      <c r="E21" s="1">
        <v>7.3999999999999996E-2</v>
      </c>
      <c r="F21" s="4">
        <f t="shared" si="1"/>
        <v>70.428571428571431</v>
      </c>
      <c r="G21" s="5">
        <f t="shared" si="2"/>
        <v>4.2545990249873764</v>
      </c>
      <c r="H21" s="7">
        <f t="shared" si="3"/>
        <v>684.00294637430568</v>
      </c>
      <c r="I21" s="1"/>
    </row>
    <row r="22" spans="2:9" x14ac:dyDescent="0.2">
      <c r="B22" t="s">
        <v>13</v>
      </c>
      <c r="C22">
        <f t="shared" si="0"/>
        <v>770</v>
      </c>
      <c r="D22" s="1">
        <v>0.01</v>
      </c>
      <c r="E22" s="1">
        <v>9.1999999999999998E-2</v>
      </c>
      <c r="F22" s="4">
        <f t="shared" si="1"/>
        <v>99</v>
      </c>
      <c r="G22" s="5">
        <f t="shared" si="2"/>
        <v>4.5951198501345898</v>
      </c>
      <c r="H22" s="7">
        <f t="shared" si="3"/>
        <v>702.73159175740238</v>
      </c>
      <c r="I22" s="1"/>
    </row>
    <row r="23" spans="2:9" x14ac:dyDescent="0.2">
      <c r="B23" t="s">
        <v>14</v>
      </c>
      <c r="C23">
        <f t="shared" si="0"/>
        <v>790</v>
      </c>
      <c r="D23" s="1">
        <v>7.0000000000000001E-3</v>
      </c>
      <c r="E23" s="1">
        <v>0.16300000000000001</v>
      </c>
      <c r="F23" s="4">
        <f t="shared" si="1"/>
        <v>141.85714285714286</v>
      </c>
      <c r="G23" s="5">
        <f t="shared" si="2"/>
        <v>4.9548205149898594</v>
      </c>
      <c r="H23" s="7">
        <f t="shared" si="3"/>
        <v>722.51512832444223</v>
      </c>
      <c r="I23" s="1"/>
    </row>
    <row r="24" spans="2:9" x14ac:dyDescent="0.2">
      <c r="B24" t="s">
        <v>15</v>
      </c>
      <c r="C24">
        <f t="shared" si="0"/>
        <v>810</v>
      </c>
      <c r="D24" s="1">
        <v>6.0000000000000001E-3</v>
      </c>
      <c r="E24" s="1">
        <v>0.14000000000000001</v>
      </c>
      <c r="F24" s="4">
        <f t="shared" si="1"/>
        <v>165.66666666666666</v>
      </c>
      <c r="G24" s="5">
        <f t="shared" si="2"/>
        <v>5.1099777374285189</v>
      </c>
      <c r="H24" s="7">
        <f t="shared" si="3"/>
        <v>731.04877555856854</v>
      </c>
      <c r="I24" s="1"/>
    </row>
    <row r="25" spans="2:9" x14ac:dyDescent="0.2">
      <c r="B25" t="s">
        <v>16</v>
      </c>
      <c r="C25">
        <f t="shared" si="0"/>
        <v>840</v>
      </c>
      <c r="D25" s="1">
        <v>4.0000000000000001E-3</v>
      </c>
      <c r="E25" s="1">
        <v>0.14899999999999999</v>
      </c>
      <c r="F25" s="4">
        <f t="shared" si="1"/>
        <v>249</v>
      </c>
      <c r="G25" s="5">
        <f t="shared" si="2"/>
        <v>5.5174528964647074</v>
      </c>
      <c r="H25" s="7">
        <f t="shared" si="3"/>
        <v>753.45990930555888</v>
      </c>
      <c r="I25" s="1"/>
    </row>
    <row r="26" spans="2:9" x14ac:dyDescent="0.2">
      <c r="D26" s="1"/>
      <c r="E26" s="1"/>
      <c r="I26" s="1"/>
    </row>
    <row r="28" spans="2:9" x14ac:dyDescent="0.2">
      <c r="D28" t="s">
        <v>29</v>
      </c>
      <c r="G28" s="10">
        <v>45</v>
      </c>
      <c r="H28" t="s">
        <v>34</v>
      </c>
    </row>
    <row r="29" spans="2:9" x14ac:dyDescent="0.2">
      <c r="D29" t="s">
        <v>36</v>
      </c>
    </row>
    <row r="30" spans="2:9" x14ac:dyDescent="0.2">
      <c r="D30" t="s">
        <v>30</v>
      </c>
    </row>
    <row r="31" spans="2:9" x14ac:dyDescent="0.2">
      <c r="D31" t="s">
        <v>37</v>
      </c>
    </row>
    <row r="35" spans="4:8" x14ac:dyDescent="0.2">
      <c r="D35" t="s">
        <v>32</v>
      </c>
      <c r="G35" s="9">
        <f>G28/H6</f>
        <v>0.81818181818181823</v>
      </c>
      <c r="H35" t="str">
        <f ca="1">_xlfn.FORMULATEXT(G35)</f>
        <v>=G28/H6</v>
      </c>
    </row>
    <row r="37" spans="4:8" x14ac:dyDescent="0.2">
      <c r="D37" t="s">
        <v>31</v>
      </c>
      <c r="G37" s="8">
        <f>EXP(G35)</f>
        <v>2.2663754066284665</v>
      </c>
      <c r="H37" t="str">
        <f ca="1">_xlfn.FORMULATEXT(G37)</f>
        <v>=EXP(G35)</v>
      </c>
    </row>
    <row r="39" spans="4:8" x14ac:dyDescent="0.2">
      <c r="D39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Compute Odds</vt:lpstr>
      <vt:lpstr>Compute Log Odds</vt:lpstr>
      <vt:lpstr>Log Odds to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Davidson</dc:creator>
  <cp:lastModifiedBy>Center</cp:lastModifiedBy>
  <dcterms:created xsi:type="dcterms:W3CDTF">2024-06-21T18:49:55Z</dcterms:created>
  <dcterms:modified xsi:type="dcterms:W3CDTF">2026-02-16T23:39:31Z</dcterms:modified>
</cp:coreProperties>
</file>